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<sst xmlns="http://schemas.openxmlformats.org/spreadsheetml/2006/main" count="429" uniqueCount="130">
  <si>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</si>
  <si>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</si>
  <si>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</si>
  <si>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</si>
  <si>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</si>
  <si>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</si>
  <si>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</si>
  <si>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</si>
  <si>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</si>
  <si>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</si>
  <si>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</si>
  <si>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</si>
  <si>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</si>
  <si>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</si>
  <si>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</si>
  <si>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</si>
  <si>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</si>
  <si>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</si>
  <si>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</si>
  <si>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</si>
  <si>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</si>
  <si>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</si>
  <si>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</si>
  <si>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</si>
  <si>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</si>
  <si>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</si>
  <si>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</si>
  <si>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</si>
  <si>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</si>
  <si>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</si>
  <si>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</si>
  <si>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</si>
  <si>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</si>
  <si>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</si>
  <si>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</si>
  <si>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</si>
  <si>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</si>
  <si>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</si>
  <si>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</si>
  <si>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</si>
  <si>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</si>
  <si>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</si>
  <si>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</si>
  <si>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</si>
  <si>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</si>
  <si>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</si>
  <si>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</si>
  <si>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</si>
  <si>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</si>
  <si>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</si>
  <si>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</si>
  <si>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</si>
  <si>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</si>
  <si>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</si>
  <si>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</si>
  <si>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</si>
  <si>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</si>
  <si>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</si>
  <si>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</si>
  <si>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</si>
  <si>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</si>
  <si>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</si>
  <si>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</si>
  <si>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</si>
  <si>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</si>
  <si>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</si>
  <si>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</si>
  <si>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</si>
  <si>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</si>
  <si>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</si>
  <si>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</si>
  <si>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</si>
  <si>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</si>
  <si>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</si>
  <si>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</si>
  <si>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</si>
  <si>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</si>
  <si>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</si>
  <si>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</si>
  <si>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</si>
  <si>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</si>
  <si>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</si>
  <si>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</si>
  <si>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</si>
  <si>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</si>
  <si>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</si>
  <si>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</si>
  <si>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</si>
  <si>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</si>
  <si>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</si>
  <si>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</si>
  <si>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</si>
  <si>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</si>
  <si>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</si>
  <si>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</si>
  <si>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</si>
  <si>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</si>
  <si>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</si>
  <si>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</si>
  <si>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</si>
  <si>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</si>
  <si>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</si>
  <si>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</si>
  <si>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</si>
  <si>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</si>
  <si>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</si>
  <si>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</si>
  <si>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</si>
  <si>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</si>
  <si>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</si>
  <si>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</si>
  <si>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</si>
  <si>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</si>
  <si>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</si>
  <si>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</si>
  <si>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</si>
  <si>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</si>
  <si>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</si>
  <si>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</si>
  <si>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</si>
  <si>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</si>
  <si>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</si>
  <si>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</si>
  <si>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</si>
  <si>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план на січень-листопад 2018р.</t>
  </si>
  <si>
    <t>станом на 22.11.2018</t>
  </si>
  <si>
    <r>
      <t xml:space="preserve">станом на 22.11.2018р.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</si>
  <si>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</t>
    </r>
    <r>
      <rPr>
        <b/>
        <sz val="12"/>
        <color indexed="10"/>
        <rFont val="Times New Roman"/>
        <family val="1"/>
      </rPr>
      <t>.11.2018р.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</si>
  <si>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22.11.2018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</si>
  <si>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22.11.2018р.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</si>
</sst>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15"/>
      <color indexed="8"/>
      <name val="Times New Roman"/>
      <family val="0"/>
    </font>
    <font>
      <sz val="2.1"/>
      <color indexed="8"/>
      <name val="Times New Roman"/>
      <family val="0"/>
    </font>
    <font>
      <sz val="5.7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0"/>
      <color indexed="12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5.8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61163665"/>
        <c:axId val="13602074"/>
      </c:lineChart>
      <c:catAx>
        <c:axId val="611636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02074"/>
        <c:crosses val="autoZero"/>
        <c:auto val="0"/>
        <c:lblOffset val="100"/>
        <c:tickLblSkip val="1"/>
        <c:noMultiLvlLbl val="0"/>
      </c:catAx>
      <c:valAx>
        <c:axId val="136020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16366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44277051"/>
        <c:axId val="62949140"/>
      </c:lineChart>
      <c:catAx>
        <c:axId val="442770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49140"/>
        <c:crosses val="autoZero"/>
        <c:auto val="0"/>
        <c:lblOffset val="100"/>
        <c:tickLblSkip val="1"/>
        <c:noMultiLvlLbl val="0"/>
      </c:catAx>
      <c:valAx>
        <c:axId val="62949140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27705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29671349"/>
        <c:axId val="65715550"/>
      </c:lineChart>
      <c:catAx>
        <c:axId val="296713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15550"/>
        <c:crosses val="autoZero"/>
        <c:auto val="0"/>
        <c:lblOffset val="100"/>
        <c:tickLblSkip val="1"/>
        <c:noMultiLvlLbl val="0"/>
      </c:catAx>
      <c:valAx>
        <c:axId val="6571555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67134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22.11.2018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січень-листопад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4569039"/>
        <c:axId val="21359304"/>
      </c:bar3D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59304"/>
        <c:crosses val="autoZero"/>
        <c:auto val="1"/>
        <c:lblOffset val="100"/>
        <c:tickLblSkip val="1"/>
        <c:noMultiLvlLbl val="0"/>
      </c:catAx>
      <c:valAx>
        <c:axId val="21359304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69039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8016009"/>
        <c:axId val="52382034"/>
      </c:bar3D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382034"/>
        <c:crosses val="autoZero"/>
        <c:auto val="1"/>
        <c:lblOffset val="100"/>
        <c:tickLblSkip val="1"/>
        <c:noMultiLvlLbl val="0"/>
      </c:catAx>
      <c:valAx>
        <c:axId val="52382034"/>
        <c:scaling>
          <c:orientation val="minMax"/>
          <c:max val="2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16009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5309803"/>
        <c:axId val="28026180"/>
      </c:lineChart>
      <c:catAx>
        <c:axId val="553098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26180"/>
        <c:crosses val="autoZero"/>
        <c:auto val="0"/>
        <c:lblOffset val="100"/>
        <c:tickLblSkip val="1"/>
        <c:noMultiLvlLbl val="0"/>
      </c:catAx>
      <c:valAx>
        <c:axId val="2802618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30980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0909029"/>
        <c:axId val="55528078"/>
      </c:lineChart>
      <c:catAx>
        <c:axId val="509090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28078"/>
        <c:crosses val="autoZero"/>
        <c:auto val="0"/>
        <c:lblOffset val="100"/>
        <c:tickLblSkip val="1"/>
        <c:noMultiLvlLbl val="0"/>
      </c:catAx>
      <c:valAx>
        <c:axId val="5552807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9090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9990655"/>
        <c:axId val="1480440"/>
      </c:lineChart>
      <c:catAx>
        <c:axId val="299906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0440"/>
        <c:crosses val="autoZero"/>
        <c:auto val="0"/>
        <c:lblOffset val="100"/>
        <c:tickLblSkip val="1"/>
        <c:noMultiLvlLbl val="0"/>
      </c:catAx>
      <c:valAx>
        <c:axId val="148044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99065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3323961"/>
        <c:axId val="52806786"/>
      </c:lineChart>
      <c:catAx>
        <c:axId val="133239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06786"/>
        <c:crosses val="autoZero"/>
        <c:auto val="0"/>
        <c:lblOffset val="100"/>
        <c:tickLblSkip val="1"/>
        <c:noMultiLvlLbl val="0"/>
      </c:catAx>
      <c:valAx>
        <c:axId val="5280678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3239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499027"/>
        <c:axId val="49491244"/>
      </c:lineChart>
      <c:catAx>
        <c:axId val="54990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91244"/>
        <c:crosses val="autoZero"/>
        <c:auto val="0"/>
        <c:lblOffset val="100"/>
        <c:tickLblSkip val="1"/>
        <c:noMultiLvlLbl val="0"/>
      </c:catAx>
      <c:valAx>
        <c:axId val="4949124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902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42768013"/>
        <c:axId val="49367798"/>
      </c:lineChart>
      <c:catAx>
        <c:axId val="427680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67798"/>
        <c:crosses val="autoZero"/>
        <c:auto val="0"/>
        <c:lblOffset val="100"/>
        <c:tickLblSkip val="1"/>
        <c:noMultiLvlLbl val="0"/>
      </c:catAx>
      <c:valAx>
        <c:axId val="4936779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7680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1656999"/>
        <c:axId val="39368672"/>
      </c:lineChart>
      <c:catAx>
        <c:axId val="416569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68672"/>
        <c:crosses val="autoZero"/>
        <c:auto val="0"/>
        <c:lblOffset val="100"/>
        <c:tickLblSkip val="1"/>
        <c:noMultiLvlLbl val="0"/>
      </c:catAx>
      <c:valAx>
        <c:axId val="3936867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65699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18773729"/>
        <c:axId val="34745834"/>
      </c:lineChart>
      <c:catAx>
        <c:axId val="187737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45834"/>
        <c:crosses val="autoZero"/>
        <c:auto val="0"/>
        <c:lblOffset val="100"/>
        <c:tickLblSkip val="1"/>
        <c:noMultiLvlLbl val="0"/>
      </c:catAx>
      <c:valAx>
        <c:axId val="3474583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73729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22.11.2018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149 509,0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1 471 735,9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- 48 448,7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1 517 179,1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- 45 443,2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110202. 861"/>
      <sheetName val="2111 з 2003р"/>
      <sheetName val="Лист2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42">
        <v>0</v>
      </c>
      <c r="V25" s="143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43405</v>
      </c>
      <c r="S31" s="147">
        <v>581.24987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126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6737.350000000002</v>
      </c>
      <c r="R4" s="94">
        <v>11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6737.3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6737.3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6737.3</v>
      </c>
      <c r="R7" s="71">
        <v>0</v>
      </c>
      <c r="S7" s="72">
        <v>0</v>
      </c>
      <c r="T7" s="73">
        <v>213.049</v>
      </c>
      <c r="U7" s="148">
        <v>0</v>
      </c>
      <c r="V7" s="149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6737.3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6737.3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6737.3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6737.3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6737.3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6737.3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6737.3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6737.3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6737.3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6737.3</v>
      </c>
      <c r="R17" s="69">
        <v>14.65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17.640000000000022</v>
      </c>
      <c r="N18" s="65">
        <v>5102.74</v>
      </c>
      <c r="O18" s="65">
        <v>10900</v>
      </c>
      <c r="P18" s="3">
        <f>N18/O18</f>
        <v>0.4681412844036697</v>
      </c>
      <c r="Q18" s="2">
        <v>6737.3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43426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8900</v>
      </c>
      <c r="P19" s="3">
        <f t="shared" si="2"/>
        <v>0</v>
      </c>
      <c r="Q19" s="2">
        <v>6737.3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43427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4900</v>
      </c>
      <c r="P20" s="3">
        <f t="shared" si="2"/>
        <v>0</v>
      </c>
      <c r="Q20" s="2">
        <v>6737.3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43430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6737.3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43431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 t="shared" si="2"/>
        <v>0</v>
      </c>
      <c r="Q22" s="2">
        <v>6737.3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2.75">
      <c r="A23" s="10">
        <v>43432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6200</v>
      </c>
      <c r="P23" s="3">
        <f>N23/O23</f>
        <v>0</v>
      </c>
      <c r="Q23" s="2">
        <v>6737.3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43433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10500</v>
      </c>
      <c r="P24" s="3">
        <f t="shared" si="2"/>
        <v>0</v>
      </c>
      <c r="Q24" s="2">
        <v>6737.3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43434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16100</v>
      </c>
      <c r="P25" s="3">
        <f t="shared" si="2"/>
        <v>0</v>
      </c>
      <c r="Q25" s="2">
        <v>6737.3</v>
      </c>
      <c r="R25" s="98"/>
      <c r="S25" s="99"/>
      <c r="T25" s="100"/>
      <c r="U25" s="142"/>
      <c r="V25" s="143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54357.4</v>
      </c>
      <c r="C26" s="85">
        <f t="shared" si="4"/>
        <v>4838.950000000001</v>
      </c>
      <c r="D26" s="107">
        <f t="shared" si="4"/>
        <v>610.25</v>
      </c>
      <c r="E26" s="107">
        <f t="shared" si="4"/>
        <v>4228.7</v>
      </c>
      <c r="F26" s="85">
        <f t="shared" si="4"/>
        <v>396.70000000000005</v>
      </c>
      <c r="G26" s="85">
        <f t="shared" si="4"/>
        <v>4051.9000000000005</v>
      </c>
      <c r="H26" s="85">
        <f t="shared" si="4"/>
        <v>32999.3</v>
      </c>
      <c r="I26" s="85">
        <f t="shared" si="4"/>
        <v>995.6999999999999</v>
      </c>
      <c r="J26" s="85">
        <f t="shared" si="4"/>
        <v>339.3999999999999</v>
      </c>
      <c r="K26" s="85">
        <f t="shared" si="4"/>
        <v>589.5</v>
      </c>
      <c r="L26" s="85">
        <f t="shared" si="4"/>
        <v>1807.5</v>
      </c>
      <c r="M26" s="84">
        <f t="shared" si="4"/>
        <v>683.8999999999965</v>
      </c>
      <c r="N26" s="84">
        <f t="shared" si="4"/>
        <v>101060.25000000003</v>
      </c>
      <c r="O26" s="84">
        <f t="shared" si="4"/>
        <v>149500</v>
      </c>
      <c r="P26" s="86">
        <f>N26/O26</f>
        <v>0.6759882943143815</v>
      </c>
      <c r="Q26" s="2"/>
      <c r="R26" s="75">
        <f>SUM(R4:R25)</f>
        <v>25.65</v>
      </c>
      <c r="S26" s="75">
        <f>SUM(S4:S25)</f>
        <v>0</v>
      </c>
      <c r="T26" s="75">
        <f>SUM(T4:T25)</f>
        <v>1193.999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1220.6490000000001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43426</v>
      </c>
      <c r="S31" s="147">
        <v>0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43426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127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128</v>
      </c>
      <c r="P27" s="180"/>
    </row>
    <row r="28" spans="1:16" ht="30.75" customHeight="1">
      <c r="A28" s="170"/>
      <c r="B28" s="44" t="s">
        <v>124</v>
      </c>
      <c r="C28" s="22" t="s">
        <v>23</v>
      </c>
      <c r="D28" s="44" t="str">
        <f>B28</f>
        <v>план на січень-листопад 2018р.</v>
      </c>
      <c r="E28" s="22" t="str">
        <f>C28</f>
        <v>факт</v>
      </c>
      <c r="F28" s="43" t="str">
        <f>B28</f>
        <v>план на січень-листопад 2018р.</v>
      </c>
      <c r="G28" s="58" t="str">
        <f>C28</f>
        <v>факт</v>
      </c>
      <c r="H28" s="44" t="str">
        <f>B28</f>
        <v>план на січень-листопад 2018р.</v>
      </c>
      <c r="I28" s="22" t="str">
        <f>C28</f>
        <v>факт</v>
      </c>
      <c r="J28" s="43" t="str">
        <f>B28</f>
        <v>план на січень-листопад 2018р.</v>
      </c>
      <c r="K28" s="58" t="str">
        <f>C28</f>
        <v>факт</v>
      </c>
      <c r="L28" s="41" t="str">
        <f>D28</f>
        <v>план на січень-листопад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листопад!S41</f>
        <v>0</v>
      </c>
      <c r="B29" s="45">
        <v>12515</v>
      </c>
      <c r="C29" s="45">
        <v>2078.02</v>
      </c>
      <c r="D29" s="45">
        <v>6860.03</v>
      </c>
      <c r="E29" s="45">
        <v>1597.14</v>
      </c>
      <c r="F29" s="45">
        <v>25924.5</v>
      </c>
      <c r="G29" s="45">
        <v>14535.31</v>
      </c>
      <c r="H29" s="45">
        <v>22</v>
      </c>
      <c r="I29" s="45">
        <v>19</v>
      </c>
      <c r="J29" s="45">
        <v>0</v>
      </c>
      <c r="K29" s="45">
        <v>0</v>
      </c>
      <c r="L29" s="59">
        <f>H29+F29+D29+J29+B29</f>
        <v>45321.53</v>
      </c>
      <c r="M29" s="46">
        <f>C29+E29+G29+I29+K29</f>
        <v>18229.47</v>
      </c>
      <c r="N29" s="47">
        <f>M29-L29</f>
        <v>-27092.059999999998</v>
      </c>
      <c r="O29" s="181">
        <f>листопад!S31</f>
        <v>0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876013.84</v>
      </c>
      <c r="C48" s="28">
        <v>850227.3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180431.95</v>
      </c>
      <c r="C49" s="28">
        <v>163817.45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246317.07</v>
      </c>
      <c r="C50" s="28">
        <v>257192.99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28062.2</v>
      </c>
      <c r="C51" s="28">
        <v>31919.53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138289</v>
      </c>
      <c r="C52" s="28">
        <v>113070.3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5500</v>
      </c>
      <c r="C53" s="28">
        <v>6500.13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6500.08</v>
      </c>
      <c r="C54" s="28">
        <v>11799.02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36064.9700000001</v>
      </c>
      <c r="C55" s="12">
        <v>37209.22000000013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1517179.11</v>
      </c>
      <c r="C56" s="9">
        <v>1471735.9400000002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12515</v>
      </c>
      <c r="C58" s="9">
        <f>C29</f>
        <v>2078.02</v>
      </c>
    </row>
    <row r="59" spans="1:3" ht="25.5">
      <c r="A59" s="76" t="s">
        <v>54</v>
      </c>
      <c r="B59" s="9">
        <f>D29</f>
        <v>6860.03</v>
      </c>
      <c r="C59" s="9">
        <f>E29</f>
        <v>1597.14</v>
      </c>
    </row>
    <row r="60" spans="1:3" ht="12.75">
      <c r="A60" s="76" t="s">
        <v>55</v>
      </c>
      <c r="B60" s="9">
        <f>F29</f>
        <v>25924.5</v>
      </c>
      <c r="C60" s="9">
        <f>G29</f>
        <v>14535.31</v>
      </c>
    </row>
    <row r="61" spans="1:3" ht="25.5">
      <c r="A61" s="76" t="s">
        <v>56</v>
      </c>
      <c r="B61" s="9">
        <f>H29</f>
        <v>22</v>
      </c>
      <c r="C61" s="9">
        <f>I29</f>
        <v>19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6" sqref="E3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2018-11-22T09:40:14Z</dcterms:modified>
  <cp:category/>
  <cp:version/>
  <cp:contentType/>
  <cp:contentStatus/>
</cp:coreProperties>
</file>